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and PM Scorecard" sheetId="1" r:id="rId5"/>
  </sheets>
  <definedNames/>
  <calcPr/>
</workbook>
</file>

<file path=xl/sharedStrings.xml><?xml version="1.0" encoding="utf-8"?>
<sst xmlns="http://schemas.openxmlformats.org/spreadsheetml/2006/main" count="70" uniqueCount="69">
  <si>
    <t>Global Interest Rate</t>
  </si>
  <si>
    <t>Project ID</t>
  </si>
  <si>
    <t>PM Name</t>
  </si>
  <si>
    <r>
      <rPr>
        <rFont val="Arial"/>
        <b/>
        <color theme="1"/>
        <sz val="14.0"/>
      </rPr>
      <t xml:space="preserve">Slacker Fee
</t>
    </r>
    <r>
      <rPr>
        <rFont val="Arial"/>
        <b/>
        <color theme="1"/>
      </rPr>
      <t>(Penalty for Negative Cash)</t>
    </r>
  </si>
  <si>
    <r>
      <rPr>
        <rFont val="Arial"/>
        <b/>
        <color theme="1"/>
        <sz val="14.0"/>
      </rPr>
      <t xml:space="preserve">Hand-Shake Risk
</t>
    </r>
    <r>
      <rPr>
        <rFont val="Arial"/>
        <b/>
        <color theme="1"/>
      </rPr>
      <t>(Avg CO Lag Days)</t>
    </r>
  </si>
  <si>
    <r>
      <rPr>
        <rFont val="Arial"/>
        <b/>
        <color theme="1"/>
        <sz val="14.0"/>
      </rPr>
      <t>Pay-Window Mismatch</t>
    </r>
    <r>
      <rPr>
        <rFont val="Arial"/>
        <b/>
        <color theme="1"/>
      </rPr>
      <t xml:space="preserve"> (Owner vs Sub Terms)</t>
    </r>
  </si>
  <si>
    <r>
      <rPr>
        <rFont val="Arial"/>
        <b/>
        <color theme="1"/>
        <sz val="14.0"/>
      </rPr>
      <t>Labor Efficiency</t>
    </r>
    <r>
      <rPr>
        <rFont val="Arial"/>
        <b/>
        <color theme="1"/>
      </rPr>
      <t xml:space="preserve"> (Speed vs Budget)</t>
    </r>
  </si>
  <si>
    <r>
      <rPr>
        <rFont val="Arial"/>
        <b/>
        <color theme="1"/>
        <sz val="14.0"/>
      </rPr>
      <t>Do-Over Rate</t>
    </r>
    <r>
      <rPr>
        <rFont val="Arial"/>
        <b/>
        <color theme="1"/>
      </rPr>
      <t xml:space="preserve"> (Owner-Rejected Invoices)</t>
    </r>
  </si>
  <si>
    <t>Metric</t>
  </si>
  <si>
    <t>Red Flag (Light Red)</t>
  </si>
  <si>
    <t>Green Flag (Light Green)</t>
  </si>
  <si>
    <t>Range</t>
  </si>
  <si>
    <t>Description</t>
  </si>
  <si>
    <t>Calculation</t>
  </si>
  <si>
    <t>P-101 Green Valley Site</t>
  </si>
  <si>
    <t>Billy</t>
  </si>
  <si>
    <t>Slacker Fee</t>
  </si>
  <si>
    <t>Value is less than -$1,000.00</t>
  </si>
  <si>
    <t>Value is greater than or equal to $0.00</t>
  </si>
  <si>
    <t>Sheet3!C4:C8</t>
  </si>
  <si>
    <t>A penalty charge to the PM’s budget for every day their project stays in the "red." Penalizes PMs for being "the bank</t>
  </si>
  <si>
    <t>(Total Days in Red) x (Daily Penalty Rate) x (Project Budget) OR (Negative Project Cash Position) $\times$ (Monthly Internal Interest Rate (arbitrary and manually set)).</t>
  </si>
  <si>
    <t>P-102 Metro High Rise</t>
  </si>
  <si>
    <t>Bonnie</t>
  </si>
  <si>
    <t>Hand-Shake Risk</t>
  </si>
  <si>
    <t>Value is greater than 10 days</t>
  </si>
  <si>
    <t>Value is less than or equal to 0 days</t>
  </si>
  <si>
    <t>Sheet3!D4:D8</t>
  </si>
  <si>
    <t>How many days the PM let the crew work on a change before getting a signature.</t>
  </si>
  <si>
    <t>Average of (Date Change Order Work Started) - (Date Change Order Signed by Owner)</t>
  </si>
  <si>
    <t>P-103 NJ Steel Phase 3</t>
  </si>
  <si>
    <t>Bobby</t>
  </si>
  <si>
    <t>Pay-Window Mismatch</t>
  </si>
  <si>
    <t>Value is greater than 30 days</t>
  </si>
  <si>
    <t>Sheet3!E4:E8</t>
  </si>
  <si>
    <t>When a PM pays a Sub in 30 days but the Owner doesn't pay us for 60. Flags cash-draining contracts.</t>
  </si>
  <si>
    <t>Average of [(Owner Payment Term Days) - (Subcontractor Payment Term Days)] across all subs. Count of Subcontractors on "Net 30" terms vs. Owners on "Net 60" terms.</t>
  </si>
  <si>
    <t>P-104 Board County Schools</t>
  </si>
  <si>
    <t>Betty</t>
  </si>
  <si>
    <t>Labor Efficiency</t>
  </si>
  <si>
    <t>Value is less than 0.90</t>
  </si>
  <si>
    <t>Value is greater than or equal to 1.10</t>
  </si>
  <si>
    <t>Sheet3!F4:F8</t>
  </si>
  <si>
    <t>Are we installing steel/dirt/pipe faster or slower than we estimated?</t>
  </si>
  <si>
    <t>(Budgeted Hours for Task) / (Actual Hours Worked on Task). A value &gt; 1 is inefficient.</t>
  </si>
  <si>
    <t>P-105 Stadium Refurb</t>
  </si>
  <si>
    <t>Becker</t>
  </si>
  <si>
    <t>Do-Over Rate</t>
  </si>
  <si>
    <t>Value is greater than 0.10 (10%)</t>
  </si>
  <si>
    <t>Value is less than 10%</t>
  </si>
  <si>
    <t>Sheet3!G4:G8</t>
  </si>
  <si>
    <t>How often an owner rejects our invoice because the PM made a mistake on the paperwork.</t>
  </si>
  <si>
    <t>Total Count of Owner-Rejected Invoices due to PM Error over Total Number of Invoices Submitted.</t>
  </si>
  <si>
    <t>Negative Project Cash Position</t>
  </si>
  <si>
    <t>Change Order Start Date</t>
  </si>
  <si>
    <t>Change Order Signed Date</t>
  </si>
  <si>
    <t>Owner Payment Term (Days)</t>
  </si>
  <si>
    <t>Subcontractor Payment Term (Days)</t>
  </si>
  <si>
    <t>Actual Hours Worked on Task</t>
  </si>
  <si>
    <t>Budgeted Hours for Task</t>
  </si>
  <si>
    <t>Total Invoices Submitted</t>
  </si>
  <si>
    <t>Owner-Rejected Invoices (due to PM Error)</t>
  </si>
  <si>
    <t>Subcontractor Change Order Amounts</t>
  </si>
  <si>
    <t>Internal Change Order Costs</t>
  </si>
  <si>
    <t>What: Cash Flow Projection KPIs as crowdsourced from the CFMA forum &amp; ad hoc workshops</t>
  </si>
  <si>
    <t>How to Use: take inspiration from the sample data, formulas, and conditional formatting in order to bring these metrics into your practice</t>
  </si>
  <si>
    <t>Who: Simple Analytics Framework workshop led by Datateer (Construction Data Analytics)</t>
  </si>
  <si>
    <r>
      <rPr>
        <rFont val="Arial"/>
      </rPr>
      <t>Contact: j</t>
    </r>
    <r>
      <rPr>
        <rFont val="Arial"/>
        <color rgb="FF1155CC"/>
        <u/>
      </rPr>
      <t>oshoakhurst@datateer.com</t>
    </r>
  </si>
  <si>
    <t>www.datateer.com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</si>
</sst>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4">
    <font>
      <sz val="10.0"/>
      <color rgb="FF000000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sz val="13.0"/>
      <color rgb="FF000000"/>
      <name val="Arial"/>
      <scheme val="minor"/>
    </font>
    <font>
      <sz val="14.0"/>
      <color theme="1"/>
      <name val="Arial"/>
      <scheme val="minor"/>
    </font>
    <font>
      <sz val="15.0"/>
      <color theme="1"/>
      <name val="Arial"/>
      <scheme val="minor"/>
    </font>
    <font>
      <color rgb="FF1F1F1F"/>
      <name val="Google Sans"/>
    </font>
    <font>
      <color theme="1"/>
      <name val="Google Sans"/>
    </font>
    <font>
      <color rgb="FF000000"/>
      <name val="Arial"/>
      <scheme val="minor"/>
    </font>
    <font>
      <color theme="1"/>
      <name val="Arial"/>
    </font>
    <font>
      <u/>
      <color rgb="FF0000FF"/>
      <name val="Arial"/>
    </font>
    <font>
      <u/>
      <color rgb="FF1155CC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  <fill>
      <patternFill patternType="solid">
        <fgColor rgb="FFEAD1DC"/>
        <bgColor rgb="FFEAD1DC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3" fontId="2" numFmtId="10" xfId="0" applyAlignment="1" applyBorder="1" applyFill="1" applyFont="1" applyNumberFormat="1">
      <alignment readingOrder="0"/>
    </xf>
    <xf borderId="1" fillId="4" fontId="3" numFmtId="0" xfId="0" applyAlignment="1" applyBorder="1" applyFill="1" applyFont="1">
      <alignment horizontal="center" readingOrder="0" shrinkToFit="0" vertical="center" wrapText="1"/>
    </xf>
    <xf borderId="2" fillId="4" fontId="3" numFmtId="0" xfId="0" applyAlignment="1" applyBorder="1" applyFont="1">
      <alignment horizontal="center" readingOrder="0" shrinkToFit="0" vertical="center" wrapText="1"/>
    </xf>
    <xf borderId="2" fillId="4" fontId="4" numFmtId="0" xfId="0" applyAlignment="1" applyBorder="1" applyFont="1">
      <alignment horizontal="center" readingOrder="0" shrinkToFit="0" vertical="center" wrapText="1"/>
    </xf>
    <xf borderId="3" fillId="4" fontId="4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5" fontId="5" numFmtId="0" xfId="0" applyAlignment="1" applyBorder="1" applyFill="1" applyFont="1">
      <alignment horizontal="center" readingOrder="0" shrinkToFit="0" vertical="center" wrapText="1"/>
    </xf>
    <xf borderId="2" fillId="5" fontId="5" numFmtId="0" xfId="0" applyAlignment="1" applyBorder="1" applyFont="1">
      <alignment horizontal="center" readingOrder="0" shrinkToFit="0" vertical="center" wrapText="1"/>
    </xf>
    <xf borderId="3" fillId="5" fontId="5" numFmtId="0" xfId="0" applyAlignment="1" applyBorder="1" applyFont="1">
      <alignment horizontal="center" readingOrder="0" shrinkToFit="0" vertical="center" wrapText="1"/>
    </xf>
    <xf borderId="4" fillId="6" fontId="6" numFmtId="0" xfId="0" applyAlignment="1" applyBorder="1" applyFill="1" applyFont="1">
      <alignment readingOrder="0" shrinkToFit="0" vertical="center" wrapText="1"/>
    </xf>
    <xf borderId="0" fillId="6" fontId="6" numFmtId="0" xfId="0" applyAlignment="1" applyFont="1">
      <alignment horizontal="center" readingOrder="0" vertical="center"/>
    </xf>
    <xf borderId="0" fillId="6" fontId="6" numFmtId="0" xfId="0" applyAlignment="1" applyFont="1">
      <alignment horizontal="center" vertical="center"/>
    </xf>
    <xf borderId="0" fillId="6" fontId="6" numFmtId="0" xfId="0" applyAlignment="1" applyFont="1">
      <alignment horizontal="center" vertical="center"/>
    </xf>
    <xf borderId="0" fillId="6" fontId="6" numFmtId="0" xfId="0" applyAlignment="1" applyFont="1">
      <alignment horizontal="center" vertical="center"/>
    </xf>
    <xf borderId="0" fillId="6" fontId="6" numFmtId="4" xfId="0" applyAlignment="1" applyFont="1" applyNumberFormat="1">
      <alignment horizontal="center" vertical="center"/>
    </xf>
    <xf borderId="5" fillId="0" fontId="7" numFmtId="10" xfId="0" applyAlignment="1" applyBorder="1" applyFont="1" applyNumberFormat="1">
      <alignment horizontal="center" vertical="center"/>
    </xf>
    <xf borderId="0" fillId="0" fontId="6" numFmtId="0" xfId="0" applyFont="1"/>
    <xf borderId="6" fillId="0" fontId="2" numFmtId="0" xfId="0" applyAlignment="1" applyBorder="1" applyFont="1">
      <alignment horizontal="center" readingOrder="0" shrinkToFit="0" vertical="center" wrapText="1"/>
    </xf>
    <xf borderId="7" fillId="7" fontId="2" numFmtId="0" xfId="0" applyAlignment="1" applyBorder="1" applyFill="1" applyFont="1">
      <alignment horizontal="center" readingOrder="0" shrinkToFit="0" vertical="center" wrapText="1"/>
    </xf>
    <xf borderId="7" fillId="3" fontId="2" numFmtId="0" xfId="0" applyAlignment="1" applyBorder="1" applyFont="1">
      <alignment horizontal="center" readingOrder="0" shrinkToFit="0" vertical="center" wrapText="1"/>
    </xf>
    <xf borderId="7" fillId="0" fontId="2" numFmtId="0" xfId="0" applyAlignment="1" applyBorder="1" applyFont="1">
      <alignment horizontal="center" readingOrder="0" shrinkToFit="0" vertical="center" wrapText="1"/>
    </xf>
    <xf borderId="7" fillId="0" fontId="8" numFmtId="0" xfId="0" applyAlignment="1" applyBorder="1" applyFont="1">
      <alignment shrinkToFit="0" vertical="center" wrapText="1"/>
    </xf>
    <xf borderId="8" fillId="0" fontId="9" numFmtId="0" xfId="0" applyAlignment="1" applyBorder="1" applyFont="1">
      <alignment shrinkToFit="0" vertical="center" wrapText="1"/>
    </xf>
    <xf borderId="4" fillId="8" fontId="6" numFmtId="0" xfId="0" applyAlignment="1" applyBorder="1" applyFill="1" applyFont="1">
      <alignment readingOrder="0" shrinkToFit="0" vertical="center" wrapText="1"/>
    </xf>
    <xf borderId="0" fillId="8" fontId="6" numFmtId="0" xfId="0" applyAlignment="1" applyFont="1">
      <alignment horizontal="center" readingOrder="0" vertical="center"/>
    </xf>
    <xf borderId="4" fillId="0" fontId="2" numFmtId="0" xfId="0" applyAlignment="1" applyBorder="1" applyFont="1">
      <alignment horizontal="center" readingOrder="0" shrinkToFit="0" vertical="center" wrapText="1"/>
    </xf>
    <xf borderId="0" fillId="7" fontId="2" numFmtId="0" xfId="0" applyAlignment="1" applyFont="1">
      <alignment horizontal="center" readingOrder="0" shrinkToFit="0" vertical="center" wrapText="1"/>
    </xf>
    <xf borderId="0" fillId="3" fontId="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shrinkToFit="0" vertical="center" wrapText="1"/>
    </xf>
    <xf borderId="5" fillId="0" fontId="9" numFmtId="0" xfId="0" applyAlignment="1" applyBorder="1" applyFont="1">
      <alignment shrinkToFit="0" vertical="center" wrapText="1"/>
    </xf>
    <xf borderId="4" fillId="9" fontId="6" numFmtId="0" xfId="0" applyAlignment="1" applyBorder="1" applyFill="1" applyFont="1">
      <alignment readingOrder="0" shrinkToFit="0" vertical="center" wrapText="1"/>
    </xf>
    <xf borderId="0" fillId="9" fontId="6" numFmtId="0" xfId="0" applyAlignment="1" applyFont="1">
      <alignment horizontal="center" readingOrder="0" vertical="center"/>
    </xf>
    <xf borderId="4" fillId="10" fontId="6" numFmtId="0" xfId="0" applyAlignment="1" applyBorder="1" applyFill="1" applyFont="1">
      <alignment readingOrder="0" shrinkToFit="0" vertical="center" wrapText="1"/>
    </xf>
    <xf borderId="0" fillId="10" fontId="6" numFmtId="0" xfId="0" applyAlignment="1" applyFont="1">
      <alignment horizontal="center" readingOrder="0" vertical="center"/>
    </xf>
    <xf borderId="5" fillId="0" fontId="9" numFmtId="0" xfId="0" applyAlignment="1" applyBorder="1" applyFont="1">
      <alignment readingOrder="0" shrinkToFit="0" vertical="center" wrapText="1"/>
    </xf>
    <xf borderId="9" fillId="11" fontId="6" numFmtId="0" xfId="0" applyAlignment="1" applyBorder="1" applyFill="1" applyFont="1">
      <alignment readingOrder="0" shrinkToFit="0" vertical="center" wrapText="1"/>
    </xf>
    <xf borderId="10" fillId="11" fontId="6" numFmtId="0" xfId="0" applyAlignment="1" applyBorder="1" applyFont="1">
      <alignment horizontal="center" readingOrder="0" vertical="center"/>
    </xf>
    <xf borderId="10" fillId="6" fontId="6" numFmtId="0" xfId="0" applyAlignment="1" applyBorder="1" applyFont="1">
      <alignment horizontal="center" vertical="center"/>
    </xf>
    <xf borderId="10" fillId="6" fontId="6" numFmtId="0" xfId="0" applyAlignment="1" applyBorder="1" applyFont="1">
      <alignment horizontal="center" vertical="center"/>
    </xf>
    <xf borderId="10" fillId="6" fontId="6" numFmtId="0" xfId="0" applyAlignment="1" applyBorder="1" applyFont="1">
      <alignment horizontal="center" vertical="center"/>
    </xf>
    <xf borderId="10" fillId="6" fontId="6" numFmtId="4" xfId="0" applyAlignment="1" applyBorder="1" applyFont="1" applyNumberFormat="1">
      <alignment horizontal="center" vertical="center"/>
    </xf>
    <xf borderId="11" fillId="0" fontId="7" numFmtId="10" xfId="0" applyAlignment="1" applyBorder="1" applyFont="1" applyNumberFormat="1">
      <alignment horizontal="center" vertical="center"/>
    </xf>
    <xf borderId="9" fillId="0" fontId="2" numFmtId="0" xfId="0" applyAlignment="1" applyBorder="1" applyFont="1">
      <alignment horizontal="center" readingOrder="0" shrinkToFit="0" vertical="center" wrapText="1"/>
    </xf>
    <xf borderId="10" fillId="7" fontId="2" numFmtId="0" xfId="0" applyAlignment="1" applyBorder="1" applyFont="1">
      <alignment horizontal="center" readingOrder="0" shrinkToFit="0" vertical="center" wrapText="1"/>
    </xf>
    <xf borderId="10" fillId="3" fontId="2" numFmtId="0" xfId="0" applyAlignment="1" applyBorder="1" applyFont="1">
      <alignment horizontal="center" readingOrder="0" shrinkToFit="0" vertical="center" wrapText="1"/>
    </xf>
    <xf borderId="10" fillId="0" fontId="2" numFmtId="0" xfId="0" applyAlignment="1" applyBorder="1" applyFont="1">
      <alignment horizontal="center" readingOrder="0" shrinkToFit="0" vertical="center" wrapText="1"/>
    </xf>
    <xf borderId="10" fillId="0" fontId="8" numFmtId="0" xfId="0" applyAlignment="1" applyBorder="1" applyFont="1">
      <alignment shrinkToFit="0" vertical="center" wrapText="1"/>
    </xf>
    <xf borderId="11" fillId="0" fontId="9" numFmtId="0" xfId="0" applyAlignment="1" applyBorder="1" applyFont="1">
      <alignment shrinkToFit="0" vertical="center" wrapText="1"/>
    </xf>
    <xf borderId="0" fillId="0" fontId="2" numFmtId="0" xfId="0" applyAlignment="1" applyFont="1">
      <alignment vertical="center"/>
    </xf>
    <xf borderId="0" fillId="0" fontId="10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0" fontId="11" numFmtId="0" xfId="0" applyAlignment="1" applyFont="1">
      <alignment shrinkToFit="0" vertical="center" wrapText="0"/>
    </xf>
    <xf borderId="0" fillId="0" fontId="10" numFmtId="0" xfId="0" applyAlignment="1" applyFont="1">
      <alignment horizontal="center" vertical="center"/>
    </xf>
    <xf borderId="0" fillId="6" fontId="2" numFmtId="0" xfId="0" applyAlignment="1" applyFont="1">
      <alignment shrinkToFit="0" vertical="center" wrapText="1"/>
    </xf>
    <xf borderId="0" fillId="6" fontId="2" numFmtId="164" xfId="0" applyAlignment="1" applyFont="1" applyNumberFormat="1">
      <alignment shrinkToFit="0" vertical="center" wrapText="1"/>
    </xf>
    <xf borderId="0" fillId="6" fontId="2" numFmtId="0" xfId="0" applyAlignment="1" applyFont="1">
      <alignment horizontal="center" shrinkToFit="0" vertical="center" wrapText="1"/>
    </xf>
    <xf borderId="0" fillId="6" fontId="2" numFmtId="0" xfId="0" applyAlignment="1" applyFont="1">
      <alignment horizontal="center" readingOrder="0" shrinkToFit="0" vertical="center" wrapText="1"/>
    </xf>
    <xf borderId="0" fillId="8" fontId="2" numFmtId="0" xfId="0" applyAlignment="1" applyFont="1">
      <alignment shrinkToFit="0" vertical="center" wrapText="1"/>
    </xf>
    <xf borderId="0" fillId="8" fontId="2" numFmtId="164" xfId="0" applyAlignment="1" applyFont="1" applyNumberFormat="1">
      <alignment shrinkToFit="0" vertical="center" wrapText="1"/>
    </xf>
    <xf borderId="0" fillId="8" fontId="2" numFmtId="0" xfId="0" applyAlignment="1" applyFont="1">
      <alignment horizontal="center" shrinkToFit="0" vertical="center" wrapText="1"/>
    </xf>
    <xf borderId="0" fillId="8" fontId="2" numFmtId="0" xfId="0" applyAlignment="1" applyFont="1">
      <alignment horizontal="center" readingOrder="0" shrinkToFit="0" vertical="center" wrapText="1"/>
    </xf>
    <xf borderId="0" fillId="9" fontId="2" numFmtId="0" xfId="0" applyAlignment="1" applyFont="1">
      <alignment shrinkToFit="0" vertical="center" wrapText="1"/>
    </xf>
    <xf borderId="0" fillId="9" fontId="2" numFmtId="164" xfId="0" applyAlignment="1" applyFont="1" applyNumberFormat="1">
      <alignment shrinkToFit="0" vertical="center" wrapText="1"/>
    </xf>
    <xf borderId="0" fillId="9" fontId="2" numFmtId="0" xfId="0" applyAlignment="1" applyFont="1">
      <alignment horizontal="center" shrinkToFit="0" vertical="center" wrapText="1"/>
    </xf>
    <xf borderId="0" fillId="9" fontId="2" numFmtId="0" xfId="0" applyAlignment="1" applyFont="1">
      <alignment horizontal="center" readingOrder="0" shrinkToFit="0" vertical="center" wrapText="1"/>
    </xf>
    <xf borderId="0" fillId="0" fontId="12" numFmtId="0" xfId="0" applyAlignment="1" applyFont="1">
      <alignment shrinkToFit="0" vertical="center" wrapText="0"/>
    </xf>
    <xf borderId="0" fillId="10" fontId="2" numFmtId="0" xfId="0" applyAlignment="1" applyFont="1">
      <alignment shrinkToFit="0" vertical="center" wrapText="1"/>
    </xf>
    <xf borderId="0" fillId="10" fontId="2" numFmtId="164" xfId="0" applyAlignment="1" applyFont="1" applyNumberFormat="1">
      <alignment shrinkToFit="0" vertical="center" wrapText="1"/>
    </xf>
    <xf borderId="0" fillId="10" fontId="2" numFmtId="0" xfId="0" applyAlignment="1" applyFont="1">
      <alignment horizontal="center" shrinkToFit="0" vertical="center" wrapText="1"/>
    </xf>
    <xf borderId="0" fillId="10" fontId="2" numFmtId="0" xfId="0" applyAlignment="1" applyFont="1">
      <alignment horizontal="center" readingOrder="0" shrinkToFit="0" vertical="center" wrapText="1"/>
    </xf>
    <xf borderId="0" fillId="0" fontId="13" numFmtId="0" xfId="0" applyAlignment="1" applyFont="1">
      <alignment shrinkToFit="0" vertical="center" wrapText="0"/>
    </xf>
    <xf borderId="0" fillId="11" fontId="2" numFmtId="0" xfId="0" applyAlignment="1" applyFont="1">
      <alignment shrinkToFit="0" vertical="center" wrapText="1"/>
    </xf>
    <xf borderId="0" fillId="11" fontId="2" numFmtId="164" xfId="0" applyAlignment="1" applyFont="1" applyNumberFormat="1">
      <alignment shrinkToFit="0" vertical="center" wrapText="1"/>
    </xf>
    <xf borderId="0" fillId="11" fontId="2" numFmtId="0" xfId="0" applyAlignment="1" applyFont="1">
      <alignment horizontal="center" shrinkToFit="0" vertical="center" wrapText="1"/>
    </xf>
    <xf borderId="0" fillId="11" fontId="2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FCE5CD"/>
        </left>
        <right style="thin">
          <color rgb="FFFCE5CD"/>
        </right>
        <top style="thin">
          <color rgb="FFFCE5CD"/>
        </top>
        <bottom style="thin">
          <color rgb="FFFCE5CD"/>
        </bottom>
      </border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  <tableStyles count="1">
    <tableStyle count="4" pivot="0" name="Data and PM Scorecard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361950</xdr:colOff>
      <xdr:row>0</xdr:row>
      <xdr:rowOff>0</xdr:rowOff>
    </xdr:from>
    <xdr:ext cx="1857375" cy="6477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1143000</xdr:colOff>
      <xdr:row>0</xdr:row>
      <xdr:rowOff>0</xdr:rowOff>
    </xdr:from>
    <xdr:ext cx="3390900" cy="6477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1:K16" displayName="Table2" name="Table2" id="1">
  <tableColumns count="11">
    <tableColumn name="Negative Project Cash Position" id="1"/>
    <tableColumn name="Change Order Start Date" id="2"/>
    <tableColumn name="Change Order Signed Date" id="3"/>
    <tableColumn name="Owner Payment Term (Days)" id="4"/>
    <tableColumn name="Subcontractor Payment Term (Days)" id="5"/>
    <tableColumn name="Actual Hours Worked on Task" id="6"/>
    <tableColumn name="Budgeted Hours for Task" id="7"/>
    <tableColumn name="Total Invoices Submitted" id="8"/>
    <tableColumn name="Owner-Rejected Invoices (due to PM Error)" id="9"/>
    <tableColumn name="Subcontractor Change Order Amounts" id="10"/>
    <tableColumn name="Internal Change Order Costs" id="11"/>
  </tableColumns>
  <tableStyleInfo name="Data and PM Scorecar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joshoakhurst@datateer.com" TargetMode="External"/><Relationship Id="rId2" Type="http://schemas.openxmlformats.org/officeDocument/2006/relationships/hyperlink" Target="http://www.datateer.com/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75"/>
    <col customWidth="1" min="2" max="2" width="14.25"/>
    <col customWidth="1" min="3" max="3" width="14.38"/>
    <col customWidth="1" min="4" max="4" width="14.25"/>
    <col customWidth="1" min="5" max="5" width="15.0"/>
    <col customWidth="1" min="6" max="6" width="14.38"/>
    <col customWidth="1" min="7" max="7" width="14.5"/>
    <col customWidth="1" min="8" max="8" width="15.0"/>
    <col customWidth="1" min="9" max="9" width="16.75"/>
    <col customWidth="1" min="10" max="10" width="15.5"/>
    <col customWidth="1" min="11" max="11" width="17.38"/>
    <col customWidth="1" min="13" max="13" width="20.63"/>
    <col customWidth="1" min="14" max="14" width="29.25"/>
  </cols>
  <sheetData>
    <row r="1">
      <c r="A1" s="1" t="s">
        <v>0</v>
      </c>
      <c r="B1" s="2"/>
      <c r="C1" s="3">
        <v>0.08</v>
      </c>
    </row>
    <row r="2" ht="37.5" customHeight="1"/>
    <row r="3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8"/>
      <c r="I3" s="9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>
      <c r="A4" s="12" t="s">
        <v>14</v>
      </c>
      <c r="B4" s="13" t="s">
        <v>15</v>
      </c>
      <c r="C4" s="14">
        <f>A12*C1</f>
        <v>-4000</v>
      </c>
      <c r="D4" s="15">
        <f t="shared" ref="D4:D8" si="1">C12-B12</f>
        <v>9</v>
      </c>
      <c r="E4" s="16">
        <f t="shared" ref="E4:E8" si="2">D12-E12</f>
        <v>30</v>
      </c>
      <c r="F4" s="17">
        <f t="shared" ref="F4:F8" si="3">G12/F12</f>
        <v>0.8333333333</v>
      </c>
      <c r="G4" s="18">
        <f t="shared" ref="G4:G8" si="4">(I12/H12)</f>
        <v>0.025</v>
      </c>
      <c r="H4" s="19"/>
      <c r="I4" s="20" t="s">
        <v>16</v>
      </c>
      <c r="J4" s="21" t="s">
        <v>17</v>
      </c>
      <c r="K4" s="22" t="s">
        <v>18</v>
      </c>
      <c r="L4" s="23" t="s">
        <v>19</v>
      </c>
      <c r="M4" s="24" t="s">
        <v>20</v>
      </c>
      <c r="N4" s="25" t="s">
        <v>21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>
      <c r="A5" s="26" t="s">
        <v>22</v>
      </c>
      <c r="B5" s="27" t="s">
        <v>23</v>
      </c>
      <c r="C5" s="14">
        <f>A13*C1</f>
        <v>-800</v>
      </c>
      <c r="D5" s="15">
        <f t="shared" si="1"/>
        <v>16</v>
      </c>
      <c r="E5" s="16">
        <f t="shared" si="2"/>
        <v>0</v>
      </c>
      <c r="F5" s="17">
        <f t="shared" si="3"/>
        <v>1.111111111</v>
      </c>
      <c r="G5" s="18">
        <f t="shared" si="4"/>
        <v>0</v>
      </c>
      <c r="H5" s="19"/>
      <c r="I5" s="28" t="s">
        <v>24</v>
      </c>
      <c r="J5" s="29" t="s">
        <v>25</v>
      </c>
      <c r="K5" s="30" t="s">
        <v>26</v>
      </c>
      <c r="L5" s="31" t="s">
        <v>27</v>
      </c>
      <c r="M5" s="32" t="s">
        <v>28</v>
      </c>
      <c r="N5" s="33" t="s">
        <v>29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>
      <c r="A6" s="34" t="s">
        <v>30</v>
      </c>
      <c r="B6" s="35" t="s">
        <v>31</v>
      </c>
      <c r="C6" s="14">
        <f>A14*C1</f>
        <v>-9600</v>
      </c>
      <c r="D6" s="15">
        <f t="shared" si="1"/>
        <v>-4</v>
      </c>
      <c r="E6" s="16">
        <f t="shared" si="2"/>
        <v>45</v>
      </c>
      <c r="F6" s="17">
        <f t="shared" si="3"/>
        <v>1.142857143</v>
      </c>
      <c r="G6" s="18">
        <f t="shared" si="4"/>
        <v>0.05494505495</v>
      </c>
      <c r="H6" s="19"/>
      <c r="I6" s="28" t="s">
        <v>32</v>
      </c>
      <c r="J6" s="29" t="s">
        <v>33</v>
      </c>
      <c r="K6" s="30" t="s">
        <v>26</v>
      </c>
      <c r="L6" s="31" t="s">
        <v>34</v>
      </c>
      <c r="M6" s="32" t="s">
        <v>35</v>
      </c>
      <c r="N6" s="33" t="s">
        <v>36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>
      <c r="A7" s="36" t="s">
        <v>37</v>
      </c>
      <c r="B7" s="37" t="s">
        <v>38</v>
      </c>
      <c r="C7" s="14">
        <f>A15*C1</f>
        <v>0</v>
      </c>
      <c r="D7" s="15">
        <f t="shared" si="1"/>
        <v>0</v>
      </c>
      <c r="E7" s="16">
        <f t="shared" si="2"/>
        <v>-15</v>
      </c>
      <c r="F7" s="17">
        <f t="shared" si="3"/>
        <v>0.9090909091</v>
      </c>
      <c r="G7" s="18">
        <f t="shared" si="4"/>
        <v>0.0303030303</v>
      </c>
      <c r="H7" s="19"/>
      <c r="I7" s="28" t="s">
        <v>39</v>
      </c>
      <c r="J7" s="29" t="s">
        <v>40</v>
      </c>
      <c r="K7" s="30" t="s">
        <v>41</v>
      </c>
      <c r="L7" s="31" t="s">
        <v>42</v>
      </c>
      <c r="M7" s="32" t="s">
        <v>43</v>
      </c>
      <c r="N7" s="38" t="s">
        <v>44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>
      <c r="A8" s="39" t="s">
        <v>45</v>
      </c>
      <c r="B8" s="40" t="s">
        <v>46</v>
      </c>
      <c r="C8" s="41">
        <f>A16*C1</f>
        <v>-6000</v>
      </c>
      <c r="D8" s="42">
        <f t="shared" si="1"/>
        <v>15</v>
      </c>
      <c r="E8" s="43">
        <f t="shared" si="2"/>
        <v>30</v>
      </c>
      <c r="F8" s="44">
        <f t="shared" si="3"/>
        <v>0.9166666667</v>
      </c>
      <c r="G8" s="45">
        <f t="shared" si="4"/>
        <v>0.04054054054</v>
      </c>
      <c r="H8" s="19"/>
      <c r="I8" s="46" t="s">
        <v>47</v>
      </c>
      <c r="J8" s="47" t="s">
        <v>48</v>
      </c>
      <c r="K8" s="48" t="s">
        <v>49</v>
      </c>
      <c r="L8" s="49" t="s">
        <v>50</v>
      </c>
      <c r="M8" s="50" t="s">
        <v>51</v>
      </c>
      <c r="N8" s="51" t="s">
        <v>52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>
      <c r="A9" s="52"/>
      <c r="B9" s="52"/>
      <c r="C9" s="52"/>
      <c r="D9" s="52"/>
      <c r="E9" s="52"/>
      <c r="F9" s="52"/>
      <c r="G9" s="52"/>
    </row>
    <row r="10">
      <c r="A10" s="52"/>
      <c r="B10" s="52"/>
      <c r="C10" s="52"/>
      <c r="D10" s="52"/>
      <c r="E10" s="52"/>
      <c r="F10" s="52"/>
      <c r="G10" s="52"/>
    </row>
    <row r="11" ht="22.5" customHeight="1">
      <c r="A11" s="53" t="s">
        <v>53</v>
      </c>
      <c r="B11" s="53" t="s">
        <v>54</v>
      </c>
      <c r="C11" s="53" t="s">
        <v>55</v>
      </c>
      <c r="D11" s="53" t="s">
        <v>56</v>
      </c>
      <c r="E11" s="53" t="s">
        <v>57</v>
      </c>
      <c r="F11" s="53" t="s">
        <v>58</v>
      </c>
      <c r="G11" s="53" t="s">
        <v>59</v>
      </c>
      <c r="H11" s="53" t="s">
        <v>60</v>
      </c>
      <c r="I11" s="53" t="s">
        <v>61</v>
      </c>
      <c r="J11" s="53" t="s">
        <v>62</v>
      </c>
      <c r="K11" s="53" t="s">
        <v>63</v>
      </c>
      <c r="L11" s="54"/>
      <c r="M11" s="55" t="s">
        <v>64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4"/>
    </row>
    <row r="12" ht="22.5" customHeight="1">
      <c r="A12" s="57">
        <v>-50000.0</v>
      </c>
      <c r="B12" s="58">
        <v>46054.0</v>
      </c>
      <c r="C12" s="58">
        <v>46063.0</v>
      </c>
      <c r="D12" s="59">
        <v>60.0</v>
      </c>
      <c r="E12" s="59">
        <v>30.0</v>
      </c>
      <c r="F12" s="59">
        <v>180.0</v>
      </c>
      <c r="G12" s="59">
        <v>150.0</v>
      </c>
      <c r="H12" s="60">
        <v>80.0</v>
      </c>
      <c r="I12" s="59">
        <v>2.0</v>
      </c>
      <c r="J12" s="57">
        <v>15000.0</v>
      </c>
      <c r="K12" s="57">
        <v>5000.0</v>
      </c>
      <c r="M12" s="55" t="s">
        <v>65</v>
      </c>
    </row>
    <row r="13" ht="22.5" customHeight="1">
      <c r="A13" s="61">
        <v>-10000.0</v>
      </c>
      <c r="B13" s="62">
        <v>46042.0</v>
      </c>
      <c r="C13" s="62">
        <v>46058.0</v>
      </c>
      <c r="D13" s="63">
        <v>30.0</v>
      </c>
      <c r="E13" s="63">
        <v>30.0</v>
      </c>
      <c r="F13" s="63">
        <v>90.0</v>
      </c>
      <c r="G13" s="63">
        <v>100.0</v>
      </c>
      <c r="H13" s="64">
        <v>45.0</v>
      </c>
      <c r="I13" s="63">
        <v>0.0</v>
      </c>
      <c r="J13" s="61">
        <v>8000.0</v>
      </c>
      <c r="K13" s="61">
        <v>2500.0</v>
      </c>
      <c r="M13" s="55" t="s">
        <v>66</v>
      </c>
    </row>
    <row r="14" ht="22.5" customHeight="1">
      <c r="A14" s="65">
        <v>-120000.0</v>
      </c>
      <c r="B14" s="66">
        <v>46086.0</v>
      </c>
      <c r="C14" s="66">
        <v>46082.0</v>
      </c>
      <c r="D14" s="67">
        <v>90.0</v>
      </c>
      <c r="E14" s="67">
        <v>45.0</v>
      </c>
      <c r="F14" s="67">
        <v>350.0</v>
      </c>
      <c r="G14" s="67">
        <v>400.0</v>
      </c>
      <c r="H14" s="68">
        <v>91.0</v>
      </c>
      <c r="I14" s="67">
        <v>5.0</v>
      </c>
      <c r="J14" s="65">
        <v>45000.0</v>
      </c>
      <c r="K14" s="65">
        <v>12000.0</v>
      </c>
      <c r="M14" s="69" t="s">
        <v>67</v>
      </c>
    </row>
    <row r="15" ht="22.5" customHeight="1">
      <c r="A15" s="70">
        <v>0.0</v>
      </c>
      <c r="B15" s="71">
        <v>46068.0</v>
      </c>
      <c r="C15" s="71">
        <v>46068.0</v>
      </c>
      <c r="D15" s="72">
        <v>45.0</v>
      </c>
      <c r="E15" s="72">
        <v>60.0</v>
      </c>
      <c r="F15" s="72">
        <v>55.0</v>
      </c>
      <c r="G15" s="72">
        <v>50.0</v>
      </c>
      <c r="H15" s="73">
        <v>33.0</v>
      </c>
      <c r="I15" s="72">
        <v>1.0</v>
      </c>
      <c r="J15" s="70">
        <v>3000.0</v>
      </c>
      <c r="K15" s="70">
        <v>1000.0</v>
      </c>
      <c r="M15" s="74" t="s">
        <v>68</v>
      </c>
    </row>
    <row r="16" ht="22.5" customHeight="1">
      <c r="A16" s="75">
        <v>-75000.0</v>
      </c>
      <c r="B16" s="76">
        <v>46032.0</v>
      </c>
      <c r="C16" s="76">
        <v>46047.0</v>
      </c>
      <c r="D16" s="77">
        <v>60.0</v>
      </c>
      <c r="E16" s="77">
        <v>30.0</v>
      </c>
      <c r="F16" s="77">
        <v>240.0</v>
      </c>
      <c r="G16" s="77">
        <v>220.0</v>
      </c>
      <c r="H16" s="78">
        <v>74.0</v>
      </c>
      <c r="I16" s="77">
        <v>3.0</v>
      </c>
      <c r="J16" s="75">
        <v>22000.0</v>
      </c>
      <c r="K16" s="75">
        <v>6500.0</v>
      </c>
    </row>
  </sheetData>
  <conditionalFormatting sqref="G4:G8">
    <cfRule type="cellIs" dxfId="5" priority="1" stopIfTrue="1" operator="lessThanOrEqual">
      <formula>0.1</formula>
    </cfRule>
  </conditionalFormatting>
  <conditionalFormatting sqref="G4:G8">
    <cfRule type="cellIs" dxfId="5" priority="2" stopIfTrue="1" operator="equal">
      <formula>0</formula>
    </cfRule>
  </conditionalFormatting>
  <conditionalFormatting sqref="G4:G8">
    <cfRule type="cellIs" dxfId="6" priority="3" stopIfTrue="1" operator="greaterThan">
      <formula>0.1</formula>
    </cfRule>
  </conditionalFormatting>
  <conditionalFormatting sqref="G4:G8">
    <cfRule type="cellIs" dxfId="5" priority="4" stopIfTrue="1" operator="equal">
      <formula>0</formula>
    </cfRule>
  </conditionalFormatting>
  <conditionalFormatting sqref="G4:G8">
    <cfRule type="cellIs" dxfId="6" priority="5" stopIfTrue="1" operator="greaterThan">
      <formula>0.1</formula>
    </cfRule>
  </conditionalFormatting>
  <conditionalFormatting sqref="F4:F8">
    <cfRule type="cellIs" dxfId="5" priority="6" stopIfTrue="1" operator="greaterThanOrEqual">
      <formula>1.1</formula>
    </cfRule>
  </conditionalFormatting>
  <conditionalFormatting sqref="F4:F8">
    <cfRule type="cellIs" dxfId="6" priority="7" stopIfTrue="1" operator="lessThan">
      <formula>0.9</formula>
    </cfRule>
  </conditionalFormatting>
  <conditionalFormatting sqref="E4:E8">
    <cfRule type="cellIs" dxfId="5" priority="8" stopIfTrue="1" operator="lessThanOrEqual">
      <formula>0</formula>
    </cfRule>
  </conditionalFormatting>
  <conditionalFormatting sqref="E4:E8">
    <cfRule type="cellIs" dxfId="6" priority="9" stopIfTrue="1" operator="greaterThan">
      <formula>30</formula>
    </cfRule>
  </conditionalFormatting>
  <conditionalFormatting sqref="D4:D8">
    <cfRule type="cellIs" dxfId="5" priority="10" stopIfTrue="1" operator="lessThanOrEqual">
      <formula>0</formula>
    </cfRule>
  </conditionalFormatting>
  <conditionalFormatting sqref="D4:D8">
    <cfRule type="cellIs" dxfId="6" priority="11" stopIfTrue="1" operator="greaterThan">
      <formula>10</formula>
    </cfRule>
  </conditionalFormatting>
  <conditionalFormatting sqref="C4:C8">
    <cfRule type="cellIs" dxfId="5" priority="12" stopIfTrue="1" operator="greaterThanOrEqual">
      <formula>0</formula>
    </cfRule>
  </conditionalFormatting>
  <conditionalFormatting sqref="C4:C8">
    <cfRule type="cellIs" dxfId="6" priority="13" stopIfTrue="1" operator="lessThan">
      <formula>-1000</formula>
    </cfRule>
  </conditionalFormatting>
  <dataValidations>
    <dataValidation type="custom" allowBlank="1" showDropDown="1" sqref="A12:A16 D12:G16 I12:K16">
      <formula1>AND(ISNUMBER(A12),(NOT(OR(NOT(ISERROR(DATEVALUE(A12))), AND(ISNUMBER(A12), LEFT(CELL("format", A12))="D")))))</formula1>
    </dataValidation>
    <dataValidation type="custom" allowBlank="1" showDropDown="1" sqref="B12:C16">
      <formula1>OR(NOT(ISERROR(DATEVALUE(B12))), AND(ISNUMBER(B12), LEFT(CELL("format", B12))="D"))</formula1>
    </dataValidation>
  </dataValidations>
  <hyperlinks>
    <hyperlink r:id="rId1" ref="M14"/>
    <hyperlink r:id="rId2" ref="M15"/>
  </hyperlinks>
  <drawing r:id="rId3"/>
  <tableParts count="1">
    <tablePart r:id="rId5"/>
  </tableParts>
</worksheet>
</file>